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L:\ZRP\Umowy poprawione\"/>
    </mc:Choice>
  </mc:AlternateContent>
  <xr:revisionPtr revIDLastSave="0" documentId="13_ncr:1_{A8E4625E-D36B-4B82-9D6B-1AE9F14FBFE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zacunek wartości zamówienia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65" i="1" l="1"/>
  <c r="I63" i="1"/>
  <c r="K63" i="1" s="1"/>
  <c r="K62" i="1"/>
  <c r="I60" i="1"/>
  <c r="K60" i="1" s="1"/>
  <c r="I58" i="1"/>
  <c r="K58" i="1" s="1"/>
  <c r="K57" i="1"/>
  <c r="K56" i="1"/>
  <c r="K55" i="1"/>
  <c r="K54" i="1"/>
  <c r="K53" i="1"/>
  <c r="K52" i="1"/>
  <c r="K51" i="1"/>
  <c r="K50" i="1"/>
  <c r="K49" i="1"/>
  <c r="I47" i="1"/>
  <c r="K47" i="1" s="1"/>
  <c r="I45" i="1"/>
  <c r="H65" i="1"/>
  <c r="F63" i="1"/>
  <c r="H63" i="1" s="1"/>
  <c r="H62" i="1"/>
  <c r="F60" i="1"/>
  <c r="H60" i="1" s="1"/>
  <c r="F58" i="1"/>
  <c r="H58" i="1" s="1"/>
  <c r="H57" i="1"/>
  <c r="H56" i="1"/>
  <c r="H55" i="1"/>
  <c r="H54" i="1"/>
  <c r="H53" i="1"/>
  <c r="H52" i="1"/>
  <c r="H51" i="1"/>
  <c r="H50" i="1"/>
  <c r="H49" i="1"/>
  <c r="F47" i="1"/>
  <c r="H47" i="1" s="1"/>
  <c r="F45" i="1"/>
  <c r="K37" i="1"/>
  <c r="I35" i="1"/>
  <c r="K35" i="1" s="1"/>
  <c r="K34" i="1"/>
  <c r="I32" i="1"/>
  <c r="K32" i="1" s="1"/>
  <c r="I30" i="1"/>
  <c r="K30" i="1" s="1"/>
  <c r="K29" i="1"/>
  <c r="K28" i="1"/>
  <c r="K27" i="1"/>
  <c r="K26" i="1"/>
  <c r="K25" i="1"/>
  <c r="K24" i="1"/>
  <c r="K23" i="1"/>
  <c r="K22" i="1"/>
  <c r="I20" i="1"/>
  <c r="K20" i="1" s="1"/>
  <c r="I18" i="1"/>
  <c r="H37" i="1"/>
  <c r="F35" i="1"/>
  <c r="H35" i="1" s="1"/>
  <c r="H34" i="1"/>
  <c r="F32" i="1"/>
  <c r="H32" i="1" s="1"/>
  <c r="F30" i="1"/>
  <c r="H30" i="1" s="1"/>
  <c r="H29" i="1"/>
  <c r="H28" i="1"/>
  <c r="H27" i="1"/>
  <c r="H26" i="1"/>
  <c r="H25" i="1"/>
  <c r="H24" i="1"/>
  <c r="H23" i="1"/>
  <c r="H22" i="1"/>
  <c r="F20" i="1"/>
  <c r="H20" i="1" s="1"/>
  <c r="F18" i="1"/>
  <c r="E51" i="1"/>
  <c r="E65" i="1"/>
  <c r="C63" i="1"/>
  <c r="E63" i="1" s="1"/>
  <c r="E62" i="1"/>
  <c r="C60" i="1"/>
  <c r="E60" i="1" s="1"/>
  <c r="C58" i="1"/>
  <c r="E58" i="1" s="1"/>
  <c r="E57" i="1"/>
  <c r="E56" i="1"/>
  <c r="E55" i="1"/>
  <c r="E54" i="1"/>
  <c r="E53" i="1"/>
  <c r="E52" i="1"/>
  <c r="E50" i="1"/>
  <c r="E49" i="1"/>
  <c r="C47" i="1"/>
  <c r="E47" i="1" s="1"/>
  <c r="C45" i="1"/>
  <c r="C32" i="1"/>
  <c r="C35" i="1"/>
  <c r="E34" i="1"/>
  <c r="E37" i="1"/>
  <c r="E35" i="1"/>
  <c r="E32" i="1"/>
  <c r="E28" i="1"/>
  <c r="E29" i="1"/>
  <c r="E22" i="1"/>
  <c r="E23" i="1"/>
  <c r="E24" i="1"/>
  <c r="E25" i="1"/>
  <c r="E26" i="1"/>
  <c r="E27" i="1"/>
  <c r="C20" i="1"/>
  <c r="E20" i="1" s="1"/>
  <c r="C18" i="1"/>
  <c r="K45" i="1" l="1"/>
  <c r="E41" i="1" s="1"/>
  <c r="E40" i="1"/>
  <c r="H45" i="1"/>
  <c r="D41" i="1" s="1"/>
  <c r="D40" i="1"/>
  <c r="H18" i="1"/>
  <c r="D14" i="1" s="1"/>
  <c r="D13" i="1"/>
  <c r="K18" i="1"/>
  <c r="E14" i="1" s="1"/>
  <c r="E13" i="1"/>
  <c r="E45" i="1"/>
  <c r="C41" i="1" s="1"/>
  <c r="C40" i="1"/>
  <c r="E18" i="1"/>
  <c r="C30" i="1"/>
  <c r="E30" i="1" l="1"/>
  <c r="C13" i="1"/>
  <c r="C14" i="1"/>
</calcChain>
</file>

<file path=xl/sharedStrings.xml><?xml version="1.0" encoding="utf-8"?>
<sst xmlns="http://schemas.openxmlformats.org/spreadsheetml/2006/main" count="194" uniqueCount="59">
  <si>
    <t>Znak sprawy: DBFO-IV.WAO.260.2.1.2025.MJ</t>
  </si>
  <si>
    <t xml:space="preserve"> DBFO-IX.WZA.260.2.2025.PO</t>
  </si>
  <si>
    <t>Zgłaszający</t>
  </si>
  <si>
    <t>Nazwa:</t>
  </si>
  <si>
    <t> </t>
  </si>
  <si>
    <t>Adres:</t>
  </si>
  <si>
    <t>Wstępny szacunek wartości zamówienia</t>
  </si>
  <si>
    <t>1.</t>
  </si>
  <si>
    <t>2.</t>
  </si>
  <si>
    <t>Szacowana wartość zamówienia wynosi:</t>
  </si>
  <si>
    <t>2.1</t>
  </si>
  <si>
    <t>Dzielnicowe Biuro Finansów Oświaty - Mokotów m. st. Warszawy</t>
  </si>
  <si>
    <t>na 1 rok</t>
  </si>
  <si>
    <t>na 3 lata</t>
  </si>
  <si>
    <t>na 5 lat</t>
  </si>
  <si>
    <t>netto:</t>
  </si>
  <si>
    <t>brutto:</t>
  </si>
  <si>
    <r>
      <rPr>
        <sz val="12"/>
        <color rgb="FF000000"/>
        <rFont val="Calibri"/>
      </rPr>
      <t xml:space="preserve">Szacowaną wartość zamówienia wskazaną w ust. 2.1 dla  </t>
    </r>
    <r>
      <rPr>
        <b/>
        <sz val="12"/>
        <color rgb="FF000000"/>
        <rFont val="Calibri"/>
      </rPr>
      <t xml:space="preserve">Dzielnicowego Biura Finansów Oświaty - Mokotów m. st. Warszawy </t>
    </r>
    <r>
      <rPr>
        <sz val="12"/>
        <color rgb="FF000000"/>
        <rFont val="Calibri"/>
      </rPr>
      <t>obliczono zgodnie z poniższą tabelą:</t>
    </r>
  </si>
  <si>
    <t>netto</t>
  </si>
  <si>
    <t>stawka VAT</t>
  </si>
  <si>
    <t>brutto</t>
  </si>
  <si>
    <t>A.</t>
  </si>
  <si>
    <t>Zakres podstawowy zamówienia</t>
  </si>
  <si>
    <t>w tym:</t>
  </si>
  <si>
    <t>A.1.</t>
  </si>
  <si>
    <t>Udzielenie licencji na system ERP</t>
  </si>
  <si>
    <t>A.1.1.</t>
  </si>
  <si>
    <t>funkcjonalności z zakresu księgowości</t>
  </si>
  <si>
    <t>A.1.2.</t>
  </si>
  <si>
    <t>funkcjonalności z zakresu planowania</t>
  </si>
  <si>
    <t>A.1.3.</t>
  </si>
  <si>
    <t>funkcjonalności z zakresu płac</t>
  </si>
  <si>
    <t>A.1.4.</t>
  </si>
  <si>
    <t>funkcjonalności z zakresu kadr</t>
  </si>
  <si>
    <t>A.1.5.</t>
  </si>
  <si>
    <t>funkcjonalności z zakresu obiegu urlopów</t>
  </si>
  <si>
    <t>A.1.6.</t>
  </si>
  <si>
    <t>funkcjonalności z zakresu portalu pracowniczego</t>
  </si>
  <si>
    <t>A.2.</t>
  </si>
  <si>
    <t>Wdrożenie w DBFO systemu ERP oraz migracja danych do systemu ERP (w tym szkolenia użytkowników)</t>
  </si>
  <si>
    <t>A.3.</t>
  </si>
  <si>
    <t>Opieka serwisowa nad systemem ERP w trakcie wdrożenia oraz przez 36 miesięcy po zakończeniu wdrożenia i migracji</t>
  </si>
  <si>
    <t>B.</t>
  </si>
  <si>
    <t>Opcja</t>
  </si>
  <si>
    <t>B.1.</t>
  </si>
  <si>
    <t>wprowadzanie zmian funkcjonalności w systemie ERP w maksymalnym zakresie wymagającym przeznaczenia przez pracowników Wykonawcy 250 roboczogodzin</t>
  </si>
  <si>
    <t>B.1.1.</t>
  </si>
  <si>
    <t>1 roboczogodzina pracownika Wykonawcy</t>
  </si>
  <si>
    <t>B.2.</t>
  </si>
  <si>
    <t>przeprowadzenie dodatkowych szkoleń dla pracowników DBFO w maksymalnym zakresie 15 szkoleń (1 szkolenie = 6 godzin dydaktycznych, liczba uczestników - ok. 20 osób)</t>
  </si>
  <si>
    <t>B.2.1.</t>
  </si>
  <si>
    <t>1 szkolenie</t>
  </si>
  <si>
    <t>2.2</t>
  </si>
  <si>
    <t>Dzielnicowe Biuro Finansów Oświaty - Śródmieście m. st. Warszawy</t>
  </si>
  <si>
    <r>
      <t xml:space="preserve">Szacowaną wartość zamówienia wskazaną w ust. 2.2 dla  </t>
    </r>
    <r>
      <rPr>
        <b/>
        <sz val="12"/>
        <color rgb="FF000000"/>
        <rFont val="Calibri"/>
        <family val="2"/>
        <charset val="238"/>
      </rPr>
      <t xml:space="preserve">Dzielnicowego Biura Finansów Oświaty - Śródmieście m. st. Warszawy </t>
    </r>
    <r>
      <rPr>
        <sz val="12"/>
        <color rgb="FF000000"/>
        <rFont val="Calibri"/>
        <family val="2"/>
      </rPr>
      <t>obliczono zgodnie z poniższą tabelą:</t>
    </r>
  </si>
  <si>
    <t>funkcjonalności z zakresu zarządzania majątkiem</t>
  </si>
  <si>
    <t>A.1.7.</t>
  </si>
  <si>
    <t>Załącznik nr 3 do ogłoszenia o wstępnych konsultacjach rynkowych</t>
  </si>
  <si>
    <t xml:space="preserve">Oferuję wstępny szacunkowy koszt wartości zamówienia, którego przedmiotem jest dostarczenie i udzielenie licencji na zintegrowany system ERP do obsługi finansowo - księgowej, planowania budżetu, sprawozdawczości, system zarządzania majątkiem i system płacowo-kadrowy dla Dzielnicowych Biur Finansów Oświaty-Mokotów i Śródmieście.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</si>
</sst>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#,##0.00\ &quot;zł&quot;;[Red]\-#,##0.00\ &quot;zł&quot;"/>
    <numFmt numFmtId="164" formatCode="#,##0.00\ &quot;zł&quot;"/>
  </numFmts>
  <fonts count="9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</font>
    <font>
      <b/>
      <sz val="12"/>
      <color rgb="FF000000"/>
      <name val="Calibri"/>
      <family val="2"/>
      <charset val="238"/>
    </font>
    <font>
      <b/>
      <sz val="16"/>
      <color rgb="FF000000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</font>
    <font>
      <b/>
      <sz val="12"/>
      <color rgb="FF000000"/>
      <name val="Calibri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2EFDA"/>
        <bgColor rgb="FF000000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indexed="64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rgb="FF000000"/>
      </left>
      <right style="thin">
        <color indexed="64"/>
      </right>
      <top style="medium">
        <color rgb="FF000000"/>
      </top>
      <bottom/>
      <diagonal/>
    </border>
    <border>
      <left style="medium">
        <color rgb="FF000000"/>
      </left>
      <right style="thin">
        <color indexed="64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 style="thin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wrapText="1"/>
    </xf>
    <xf numFmtId="0" fontId="2" fillId="0" borderId="0" xfId="0" applyFont="1"/>
    <xf numFmtId="0" fontId="3" fillId="0" borderId="0" xfId="0" applyFont="1"/>
    <xf numFmtId="0" fontId="2" fillId="2" borderId="0" xfId="0" applyFont="1" applyFill="1"/>
    <xf numFmtId="0" fontId="4" fillId="0" borderId="0" xfId="0" applyFont="1"/>
    <xf numFmtId="0" fontId="2" fillId="0" borderId="2" xfId="0" applyFont="1" applyBorder="1"/>
    <xf numFmtId="0" fontId="2" fillId="0" borderId="1" xfId="0" applyFont="1" applyBorder="1"/>
    <xf numFmtId="0" fontId="4" fillId="0" borderId="0" xfId="0" applyFont="1" applyAlignment="1">
      <alignment wrapText="1"/>
    </xf>
    <xf numFmtId="49" fontId="2" fillId="0" borderId="0" xfId="0" applyNumberFormat="1" applyFont="1" applyAlignment="1">
      <alignment horizontal="right"/>
    </xf>
    <xf numFmtId="0" fontId="2" fillId="0" borderId="0" xfId="0" applyFont="1" applyAlignment="1">
      <alignment horizontal="left" vertical="center" wrapText="1"/>
    </xf>
    <xf numFmtId="9" fontId="2" fillId="2" borderId="3" xfId="0" applyNumberFormat="1" applyFont="1" applyFill="1" applyBorder="1"/>
    <xf numFmtId="0" fontId="5" fillId="0" borderId="5" xfId="0" applyFont="1" applyBorder="1" applyAlignment="1">
      <alignment horizontal="center" vertical="center" wrapText="1"/>
    </xf>
    <xf numFmtId="9" fontId="2" fillId="2" borderId="2" xfId="0" applyNumberFormat="1" applyFont="1" applyFill="1" applyBorder="1"/>
    <xf numFmtId="8" fontId="2" fillId="0" borderId="3" xfId="0" applyNumberFormat="1" applyFont="1" applyBorder="1"/>
    <xf numFmtId="9" fontId="2" fillId="0" borderId="3" xfId="0" applyNumberFormat="1" applyFont="1" applyBorder="1"/>
    <xf numFmtId="0" fontId="2" fillId="0" borderId="3" xfId="0" applyFont="1" applyBorder="1"/>
    <xf numFmtId="9" fontId="2" fillId="2" borderId="6" xfId="0" applyNumberFormat="1" applyFont="1" applyFill="1" applyBorder="1"/>
    <xf numFmtId="0" fontId="2" fillId="0" borderId="9" xfId="0" applyFont="1" applyBorder="1"/>
    <xf numFmtId="8" fontId="2" fillId="0" borderId="10" xfId="0" applyNumberFormat="1" applyFont="1" applyBorder="1" applyAlignment="1">
      <alignment wrapText="1"/>
    </xf>
    <xf numFmtId="0" fontId="2" fillId="0" borderId="11" xfId="0" applyFont="1" applyBorder="1"/>
    <xf numFmtId="0" fontId="2" fillId="0" borderId="12" xfId="0" applyFont="1" applyBorder="1"/>
    <xf numFmtId="0" fontId="2" fillId="0" borderId="13" xfId="0" applyFont="1" applyBorder="1"/>
    <xf numFmtId="9" fontId="2" fillId="2" borderId="14" xfId="0" applyNumberFormat="1" applyFont="1" applyFill="1" applyBorder="1"/>
    <xf numFmtId="8" fontId="2" fillId="0" borderId="15" xfId="0" applyNumberFormat="1" applyFont="1" applyBorder="1" applyAlignment="1">
      <alignment wrapText="1"/>
    </xf>
    <xf numFmtId="8" fontId="2" fillId="0" borderId="18" xfId="0" applyNumberFormat="1" applyFont="1" applyBorder="1" applyAlignment="1">
      <alignment wrapText="1"/>
    </xf>
    <xf numFmtId="0" fontId="2" fillId="0" borderId="19" xfId="0" applyFont="1" applyBorder="1"/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 wrapText="1"/>
    </xf>
    <xf numFmtId="0" fontId="2" fillId="0" borderId="23" xfId="0" applyFont="1" applyBorder="1"/>
    <xf numFmtId="8" fontId="2" fillId="0" borderId="24" xfId="0" applyNumberFormat="1" applyFont="1" applyBorder="1"/>
    <xf numFmtId="0" fontId="2" fillId="0" borderId="24" xfId="0" applyFont="1" applyBorder="1"/>
    <xf numFmtId="164" fontId="2" fillId="2" borderId="24" xfId="0" applyNumberFormat="1" applyFont="1" applyFill="1" applyBorder="1"/>
    <xf numFmtId="164" fontId="2" fillId="2" borderId="26" xfId="0" applyNumberFormat="1" applyFont="1" applyFill="1" applyBorder="1"/>
    <xf numFmtId="8" fontId="2" fillId="0" borderId="27" xfId="0" applyNumberFormat="1" applyFont="1" applyBorder="1" applyAlignment="1">
      <alignment wrapText="1"/>
    </xf>
    <xf numFmtId="8" fontId="5" fillId="0" borderId="22" xfId="0" applyNumberFormat="1" applyFont="1" applyBorder="1"/>
    <xf numFmtId="9" fontId="5" fillId="0" borderId="16" xfId="0" applyNumberFormat="1" applyFont="1" applyBorder="1"/>
    <xf numFmtId="8" fontId="5" fillId="0" borderId="17" xfId="0" applyNumberFormat="1" applyFont="1" applyBorder="1" applyAlignment="1">
      <alignment wrapText="1"/>
    </xf>
    <xf numFmtId="8" fontId="5" fillId="0" borderId="25" xfId="0" applyNumberFormat="1" applyFont="1" applyBorder="1"/>
    <xf numFmtId="9" fontId="5" fillId="0" borderId="7" xfId="0" applyNumberFormat="1" applyFont="1" applyBorder="1"/>
    <xf numFmtId="8" fontId="5" fillId="0" borderId="8" xfId="0" applyNumberFormat="1" applyFont="1" applyBorder="1" applyAlignment="1">
      <alignment wrapText="1"/>
    </xf>
    <xf numFmtId="164" fontId="2" fillId="2" borderId="28" xfId="0" applyNumberFormat="1" applyFont="1" applyFill="1" applyBorder="1"/>
    <xf numFmtId="0" fontId="2" fillId="0" borderId="29" xfId="0" applyFont="1" applyBorder="1"/>
    <xf numFmtId="0" fontId="2" fillId="0" borderId="30" xfId="0" applyFont="1" applyBorder="1"/>
    <xf numFmtId="0" fontId="2" fillId="0" borderId="18" xfId="0" applyFont="1" applyBorder="1"/>
    <xf numFmtId="0" fontId="2" fillId="0" borderId="31" xfId="0" applyFont="1" applyBorder="1"/>
    <xf numFmtId="8" fontId="5" fillId="0" borderId="32" xfId="0" applyNumberFormat="1" applyFont="1" applyBorder="1"/>
    <xf numFmtId="8" fontId="2" fillId="0" borderId="4" xfId="0" applyNumberFormat="1" applyFont="1" applyBorder="1"/>
    <xf numFmtId="0" fontId="2" fillId="0" borderId="4" xfId="0" applyFont="1" applyBorder="1"/>
    <xf numFmtId="164" fontId="2" fillId="2" borderId="4" xfId="0" applyNumberFormat="1" applyFont="1" applyFill="1" applyBorder="1"/>
    <xf numFmtId="164" fontId="2" fillId="2" borderId="33" xfId="0" applyNumberFormat="1" applyFont="1" applyFill="1" applyBorder="1"/>
    <xf numFmtId="164" fontId="2" fillId="2" borderId="34" xfId="0" applyNumberFormat="1" applyFont="1" applyFill="1" applyBorder="1"/>
    <xf numFmtId="0" fontId="2" fillId="3" borderId="10" xfId="0" applyFont="1" applyFill="1" applyBorder="1"/>
    <xf numFmtId="0" fontId="6" fillId="0" borderId="0" xfId="0" applyFont="1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8" fontId="1" fillId="0" borderId="0" xfId="0" applyNumberFormat="1" applyFont="1" applyAlignment="1">
      <alignment vertical="center"/>
    </xf>
    <xf numFmtId="0" fontId="2" fillId="0" borderId="0" xfId="0" applyFont="1" applyAlignment="1">
      <alignment horizontal="left" vertical="top"/>
    </xf>
    <xf numFmtId="0" fontId="2" fillId="0" borderId="18" xfId="0" applyFont="1" applyBorder="1" applyAlignment="1">
      <alignment wrapText="1"/>
    </xf>
    <xf numFmtId="0" fontId="5" fillId="0" borderId="3" xfId="0" applyFont="1" applyBorder="1"/>
    <xf numFmtId="8" fontId="5" fillId="0" borderId="16" xfId="0" applyNumberFormat="1" applyFont="1" applyBorder="1"/>
    <xf numFmtId="0" fontId="2" fillId="0" borderId="0" xfId="0" applyFont="1" applyBorder="1"/>
    <xf numFmtId="0" fontId="2" fillId="0" borderId="0" xfId="0" applyFont="1" applyAlignment="1">
      <alignment horizontal="right" wrapText="1"/>
    </xf>
    <xf numFmtId="0" fontId="5" fillId="0" borderId="35" xfId="0" applyFont="1" applyBorder="1" applyAlignment="1">
      <alignment horizontal="center"/>
    </xf>
    <xf numFmtId="0" fontId="8" fillId="0" borderId="35" xfId="0" applyFont="1" applyBorder="1" applyAlignment="1">
      <alignment horizontal="center" vertical="center"/>
    </xf>
    <xf numFmtId="0" fontId="2" fillId="0" borderId="0" xfId="0" applyFont="1" applyAlignment="1"/>
    <xf numFmtId="0" fontId="2" fillId="0" borderId="0" xfId="0" applyFont="1" applyAlignment="1">
      <alignment horizontal="right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7"/>
  <sheetViews>
    <sheetView tabSelected="1" zoomScaleNormal="100" workbookViewId="0">
      <selection activeCell="B9" sqref="B9"/>
    </sheetView>
  </sheetViews>
  <sheetFormatPr defaultColWidth="9.140625" defaultRowHeight="15.75" x14ac:dyDescent="0.25"/>
  <cols>
    <col min="1" max="1" width="8" style="1" customWidth="1"/>
    <col min="2" max="2" width="153.7109375" style="1" bestFit="1" customWidth="1"/>
    <col min="3" max="3" width="14" style="1" customWidth="1"/>
    <col min="4" max="4" width="12.5703125" style="1" customWidth="1"/>
    <col min="5" max="5" width="14.140625" style="1" customWidth="1"/>
    <col min="6" max="6" width="11.42578125" style="1" customWidth="1"/>
    <col min="7" max="7" width="11.85546875" style="1" customWidth="1"/>
    <col min="8" max="8" width="11.7109375" style="1" customWidth="1"/>
    <col min="9" max="9" width="11.28515625" style="1" customWidth="1"/>
    <col min="10" max="10" width="12" style="1" customWidth="1"/>
    <col min="11" max="11" width="11.5703125" style="1" customWidth="1"/>
    <col min="12" max="16384" width="9.140625" style="1"/>
  </cols>
  <sheetData>
    <row r="1" spans="1:11" x14ac:dyDescent="0.25">
      <c r="A1" s="3"/>
      <c r="B1" s="64" t="s">
        <v>57</v>
      </c>
      <c r="C1" s="64"/>
      <c r="D1" s="64"/>
      <c r="E1" s="64"/>
    </row>
    <row r="2" spans="1:11" x14ac:dyDescent="0.25">
      <c r="A2" s="3"/>
      <c r="B2" s="3"/>
      <c r="C2" s="67" t="s">
        <v>0</v>
      </c>
      <c r="D2" s="67"/>
      <c r="E2" s="67"/>
    </row>
    <row r="3" spans="1:11" x14ac:dyDescent="0.25">
      <c r="A3" s="3"/>
      <c r="B3" s="3"/>
      <c r="C3" s="68" t="s">
        <v>1</v>
      </c>
      <c r="D3" s="68"/>
      <c r="E3" s="68"/>
    </row>
    <row r="4" spans="1:11" x14ac:dyDescent="0.25">
      <c r="A4" s="4" t="s">
        <v>2</v>
      </c>
      <c r="B4" s="3"/>
      <c r="C4" s="3"/>
      <c r="D4" s="3"/>
      <c r="E4" s="2"/>
    </row>
    <row r="5" spans="1:11" x14ac:dyDescent="0.25">
      <c r="A5" s="3" t="s">
        <v>3</v>
      </c>
      <c r="B5" s="5" t="s">
        <v>4</v>
      </c>
      <c r="C5" s="3"/>
      <c r="D5" s="3"/>
      <c r="E5" s="2"/>
    </row>
    <row r="6" spans="1:11" x14ac:dyDescent="0.25">
      <c r="A6" s="3" t="s">
        <v>5</v>
      </c>
      <c r="B6" s="5" t="s">
        <v>4</v>
      </c>
      <c r="C6" s="3"/>
      <c r="D6" s="3"/>
      <c r="E6" s="2"/>
    </row>
    <row r="7" spans="1:11" ht="21" x14ac:dyDescent="0.35">
      <c r="A7" s="3"/>
      <c r="B7" s="6" t="s">
        <v>6</v>
      </c>
      <c r="C7" s="6"/>
      <c r="D7" s="6"/>
      <c r="E7" s="9"/>
    </row>
    <row r="8" spans="1:11" ht="21" x14ac:dyDescent="0.35">
      <c r="A8" s="3"/>
      <c r="B8" s="6"/>
      <c r="C8" s="6"/>
      <c r="D8" s="6"/>
      <c r="E8" s="9"/>
    </row>
    <row r="9" spans="1:11" ht="47.25" x14ac:dyDescent="0.25">
      <c r="A9" s="59" t="s">
        <v>7</v>
      </c>
      <c r="B9" s="11" t="s">
        <v>58</v>
      </c>
      <c r="C9" s="2"/>
      <c r="D9" s="2"/>
      <c r="E9" s="2"/>
    </row>
    <row r="10" spans="1:11" x14ac:dyDescent="0.25">
      <c r="A10" s="3"/>
      <c r="B10" s="2"/>
      <c r="C10" s="2"/>
      <c r="D10" s="2"/>
      <c r="E10" s="2"/>
      <c r="H10" s="58"/>
    </row>
    <row r="11" spans="1:11" x14ac:dyDescent="0.25">
      <c r="A11" s="3" t="s">
        <v>8</v>
      </c>
      <c r="B11" s="3" t="s">
        <v>9</v>
      </c>
      <c r="C11" s="2"/>
      <c r="D11" s="2"/>
      <c r="E11" s="2"/>
    </row>
    <row r="12" spans="1:11" x14ac:dyDescent="0.25">
      <c r="A12" s="10" t="s">
        <v>10</v>
      </c>
      <c r="B12" s="4" t="s">
        <v>11</v>
      </c>
      <c r="C12" s="55" t="s">
        <v>12</v>
      </c>
      <c r="D12" s="56" t="s">
        <v>13</v>
      </c>
      <c r="E12" s="57" t="s">
        <v>14</v>
      </c>
    </row>
    <row r="13" spans="1:11" x14ac:dyDescent="0.25">
      <c r="A13" s="3"/>
      <c r="B13" s="17" t="s">
        <v>15</v>
      </c>
      <c r="C13" s="15">
        <f>SUM(C18,C30)</f>
        <v>0</v>
      </c>
      <c r="D13" s="15">
        <f>SUM(F18,F30)</f>
        <v>0</v>
      </c>
      <c r="E13" s="15">
        <f>SUM(I18,I30)</f>
        <v>0</v>
      </c>
    </row>
    <row r="14" spans="1:11" x14ac:dyDescent="0.25">
      <c r="A14" s="3"/>
      <c r="B14" s="17" t="s">
        <v>16</v>
      </c>
      <c r="C14" s="15">
        <f>SUM(E18,E30)</f>
        <v>0</v>
      </c>
      <c r="D14" s="15">
        <f>SUM(H18,H30)</f>
        <v>0</v>
      </c>
      <c r="E14" s="15">
        <f>SUM(K18,K30)</f>
        <v>0</v>
      </c>
    </row>
    <row r="15" spans="1:11" x14ac:dyDescent="0.25">
      <c r="A15" s="3"/>
      <c r="B15" s="4"/>
      <c r="C15" s="3"/>
      <c r="D15" s="3"/>
      <c r="E15" s="2"/>
    </row>
    <row r="16" spans="1:11" x14ac:dyDescent="0.25">
      <c r="A16" s="3"/>
      <c r="B16" s="54" t="s">
        <v>17</v>
      </c>
      <c r="C16" s="65" t="s">
        <v>12</v>
      </c>
      <c r="D16" s="65"/>
      <c r="E16" s="65"/>
      <c r="F16" s="65" t="s">
        <v>13</v>
      </c>
      <c r="G16" s="65"/>
      <c r="H16" s="65"/>
      <c r="I16" s="66" t="s">
        <v>14</v>
      </c>
      <c r="J16" s="66"/>
      <c r="K16" s="66"/>
    </row>
    <row r="17" spans="1:11" ht="31.5" x14ac:dyDescent="0.25">
      <c r="A17" s="3"/>
      <c r="B17" s="3"/>
      <c r="C17" s="28" t="s">
        <v>18</v>
      </c>
      <c r="D17" s="29" t="s">
        <v>19</v>
      </c>
      <c r="E17" s="13" t="s">
        <v>20</v>
      </c>
      <c r="F17" s="28" t="s">
        <v>18</v>
      </c>
      <c r="G17" s="29" t="s">
        <v>19</v>
      </c>
      <c r="H17" s="13" t="s">
        <v>20</v>
      </c>
      <c r="I17" s="28" t="s">
        <v>18</v>
      </c>
      <c r="J17" s="29" t="s">
        <v>19</v>
      </c>
      <c r="K17" s="13" t="s">
        <v>20</v>
      </c>
    </row>
    <row r="18" spans="1:11" x14ac:dyDescent="0.25">
      <c r="A18" s="17" t="s">
        <v>21</v>
      </c>
      <c r="B18" s="61" t="s">
        <v>22</v>
      </c>
      <c r="C18" s="36">
        <f>SUM(C20,C28,C29)</f>
        <v>0</v>
      </c>
      <c r="D18" s="40">
        <v>0.23</v>
      </c>
      <c r="E18" s="41">
        <f t="shared" ref="E18" si="0">C18+(C18*D18)</f>
        <v>0</v>
      </c>
      <c r="F18" s="47">
        <f>SUM(F20,F28,F29)</f>
        <v>0</v>
      </c>
      <c r="G18" s="40">
        <v>0.23</v>
      </c>
      <c r="H18" s="41">
        <f t="shared" ref="H18" si="1">F18+(F18*G18)</f>
        <v>0</v>
      </c>
      <c r="I18" s="47">
        <f>SUM(I20,I28,I29)</f>
        <v>0</v>
      </c>
      <c r="J18" s="40">
        <v>0.23</v>
      </c>
      <c r="K18" s="41">
        <f t="shared" ref="K18" si="2">I18+(I18*J18)</f>
        <v>0</v>
      </c>
    </row>
    <row r="19" spans="1:11" x14ac:dyDescent="0.25">
      <c r="A19" s="19" t="s">
        <v>4</v>
      </c>
      <c r="B19" s="44" t="s">
        <v>23</v>
      </c>
      <c r="C19" s="7" t="s">
        <v>4</v>
      </c>
      <c r="D19" s="7" t="s">
        <v>4</v>
      </c>
      <c r="E19" s="26"/>
      <c r="F19" s="7" t="s">
        <v>4</v>
      </c>
      <c r="G19" s="7" t="s">
        <v>4</v>
      </c>
      <c r="H19" s="26"/>
      <c r="I19" s="7" t="s">
        <v>4</v>
      </c>
      <c r="J19" s="7" t="s">
        <v>4</v>
      </c>
      <c r="K19" s="26"/>
    </row>
    <row r="20" spans="1:11" x14ac:dyDescent="0.25">
      <c r="A20" s="21" t="s">
        <v>24</v>
      </c>
      <c r="B20" s="45" t="s">
        <v>25</v>
      </c>
      <c r="C20" s="48">
        <f>SUM(C22:C27)</f>
        <v>0</v>
      </c>
      <c r="D20" s="16">
        <v>0.23</v>
      </c>
      <c r="E20" s="20">
        <f>C20+(C20*D20)</f>
        <v>0</v>
      </c>
      <c r="F20" s="48">
        <f>SUM(F22:F27)</f>
        <v>0</v>
      </c>
      <c r="G20" s="16">
        <v>0.23</v>
      </c>
      <c r="H20" s="20">
        <f>F20+(F20*G20)</f>
        <v>0</v>
      </c>
      <c r="I20" s="48">
        <f>SUM(I22:I27)</f>
        <v>0</v>
      </c>
      <c r="J20" s="16">
        <v>0.23</v>
      </c>
      <c r="K20" s="20">
        <f>I20+(I20*J20)</f>
        <v>0</v>
      </c>
    </row>
    <row r="21" spans="1:11" x14ac:dyDescent="0.25">
      <c r="A21" s="21" t="s">
        <v>4</v>
      </c>
      <c r="B21" s="45" t="s">
        <v>23</v>
      </c>
      <c r="C21" s="49" t="s">
        <v>4</v>
      </c>
      <c r="D21" s="17" t="s">
        <v>4</v>
      </c>
      <c r="E21" s="20"/>
      <c r="F21" s="49" t="s">
        <v>4</v>
      </c>
      <c r="G21" s="17" t="s">
        <v>4</v>
      </c>
      <c r="H21" s="20"/>
      <c r="I21" s="49" t="s">
        <v>4</v>
      </c>
      <c r="J21" s="17" t="s">
        <v>4</v>
      </c>
      <c r="K21" s="20"/>
    </row>
    <row r="22" spans="1:11" x14ac:dyDescent="0.25">
      <c r="A22" s="21" t="s">
        <v>26</v>
      </c>
      <c r="B22" s="45" t="s">
        <v>27</v>
      </c>
      <c r="C22" s="50"/>
      <c r="D22" s="12">
        <v>0.23</v>
      </c>
      <c r="E22" s="20">
        <f t="shared" ref="E22:E37" si="3">C22+(C22*D22)</f>
        <v>0</v>
      </c>
      <c r="F22" s="50"/>
      <c r="G22" s="12">
        <v>0.23</v>
      </c>
      <c r="H22" s="20">
        <f t="shared" ref="H22:H30" si="4">F22+(F22*G22)</f>
        <v>0</v>
      </c>
      <c r="I22" s="50"/>
      <c r="J22" s="12">
        <v>0.23</v>
      </c>
      <c r="K22" s="20">
        <f t="shared" ref="K22:K30" si="5">I22+(I22*J22)</f>
        <v>0</v>
      </c>
    </row>
    <row r="23" spans="1:11" x14ac:dyDescent="0.25">
      <c r="A23" s="21" t="s">
        <v>28</v>
      </c>
      <c r="B23" s="45" t="s">
        <v>29</v>
      </c>
      <c r="C23" s="50"/>
      <c r="D23" s="12">
        <v>0.23</v>
      </c>
      <c r="E23" s="20">
        <f t="shared" si="3"/>
        <v>0</v>
      </c>
      <c r="F23" s="50"/>
      <c r="G23" s="12">
        <v>0.23</v>
      </c>
      <c r="H23" s="20">
        <f t="shared" si="4"/>
        <v>0</v>
      </c>
      <c r="I23" s="50"/>
      <c r="J23" s="12">
        <v>0.23</v>
      </c>
      <c r="K23" s="20">
        <f t="shared" si="5"/>
        <v>0</v>
      </c>
    </row>
    <row r="24" spans="1:11" x14ac:dyDescent="0.25">
      <c r="A24" s="21" t="s">
        <v>30</v>
      </c>
      <c r="B24" s="45" t="s">
        <v>31</v>
      </c>
      <c r="C24" s="50"/>
      <c r="D24" s="12">
        <v>0.23</v>
      </c>
      <c r="E24" s="20">
        <f t="shared" si="3"/>
        <v>0</v>
      </c>
      <c r="F24" s="50"/>
      <c r="G24" s="12">
        <v>0.23</v>
      </c>
      <c r="H24" s="20">
        <f t="shared" si="4"/>
        <v>0</v>
      </c>
      <c r="I24" s="50"/>
      <c r="J24" s="12">
        <v>0.23</v>
      </c>
      <c r="K24" s="20">
        <f t="shared" si="5"/>
        <v>0</v>
      </c>
    </row>
    <row r="25" spans="1:11" x14ac:dyDescent="0.25">
      <c r="A25" s="21" t="s">
        <v>32</v>
      </c>
      <c r="B25" s="45" t="s">
        <v>33</v>
      </c>
      <c r="C25" s="50"/>
      <c r="D25" s="12">
        <v>0.23</v>
      </c>
      <c r="E25" s="20">
        <f t="shared" si="3"/>
        <v>0</v>
      </c>
      <c r="F25" s="50"/>
      <c r="G25" s="12">
        <v>0.23</v>
      </c>
      <c r="H25" s="20">
        <f t="shared" si="4"/>
        <v>0</v>
      </c>
      <c r="I25" s="50"/>
      <c r="J25" s="12">
        <v>0.23</v>
      </c>
      <c r="K25" s="20">
        <f t="shared" si="5"/>
        <v>0</v>
      </c>
    </row>
    <row r="26" spans="1:11" x14ac:dyDescent="0.25">
      <c r="A26" s="21" t="s">
        <v>34</v>
      </c>
      <c r="B26" s="45" t="s">
        <v>35</v>
      </c>
      <c r="C26" s="50"/>
      <c r="D26" s="12">
        <v>0.23</v>
      </c>
      <c r="E26" s="20">
        <f t="shared" si="3"/>
        <v>0</v>
      </c>
      <c r="F26" s="50"/>
      <c r="G26" s="12">
        <v>0.23</v>
      </c>
      <c r="H26" s="20">
        <f t="shared" si="4"/>
        <v>0</v>
      </c>
      <c r="I26" s="50"/>
      <c r="J26" s="12">
        <v>0.23</v>
      </c>
      <c r="K26" s="20">
        <f t="shared" si="5"/>
        <v>0</v>
      </c>
    </row>
    <row r="27" spans="1:11" x14ac:dyDescent="0.25">
      <c r="A27" s="27" t="s">
        <v>36</v>
      </c>
      <c r="B27" s="45" t="s">
        <v>37</v>
      </c>
      <c r="C27" s="50"/>
      <c r="D27" s="12">
        <v>0.23</v>
      </c>
      <c r="E27" s="20">
        <f t="shared" si="3"/>
        <v>0</v>
      </c>
      <c r="F27" s="50"/>
      <c r="G27" s="12">
        <v>0.23</v>
      </c>
      <c r="H27" s="20">
        <f t="shared" si="4"/>
        <v>0</v>
      </c>
      <c r="I27" s="50"/>
      <c r="J27" s="12">
        <v>0.23</v>
      </c>
      <c r="K27" s="20">
        <f t="shared" si="5"/>
        <v>0</v>
      </c>
    </row>
    <row r="28" spans="1:11" x14ac:dyDescent="0.25">
      <c r="A28" s="19" t="s">
        <v>38</v>
      </c>
      <c r="B28" s="53" t="s">
        <v>39</v>
      </c>
      <c r="C28" s="50"/>
      <c r="D28" s="18">
        <v>0.23</v>
      </c>
      <c r="E28" s="20">
        <f t="shared" si="3"/>
        <v>0</v>
      </c>
      <c r="F28" s="50"/>
      <c r="G28" s="18">
        <v>0.23</v>
      </c>
      <c r="H28" s="20">
        <f t="shared" si="4"/>
        <v>0</v>
      </c>
      <c r="I28" s="50"/>
      <c r="J28" s="18">
        <v>0.23</v>
      </c>
      <c r="K28" s="20">
        <f t="shared" si="5"/>
        <v>0</v>
      </c>
    </row>
    <row r="29" spans="1:11" x14ac:dyDescent="0.25">
      <c r="A29" s="21" t="s">
        <v>40</v>
      </c>
      <c r="B29" s="45" t="s">
        <v>41</v>
      </c>
      <c r="C29" s="51"/>
      <c r="D29" s="14">
        <v>0.23</v>
      </c>
      <c r="E29" s="35">
        <f t="shared" si="3"/>
        <v>0</v>
      </c>
      <c r="F29" s="51"/>
      <c r="G29" s="14">
        <v>0.23</v>
      </c>
      <c r="H29" s="35">
        <f t="shared" si="4"/>
        <v>0</v>
      </c>
      <c r="I29" s="51"/>
      <c r="J29" s="14">
        <v>0.23</v>
      </c>
      <c r="K29" s="35">
        <f t="shared" si="5"/>
        <v>0</v>
      </c>
    </row>
    <row r="30" spans="1:11" x14ac:dyDescent="0.25">
      <c r="A30" s="17" t="s">
        <v>42</v>
      </c>
      <c r="B30" s="61" t="s">
        <v>43</v>
      </c>
      <c r="C30" s="39">
        <f>SUM(C32+C35)</f>
        <v>0</v>
      </c>
      <c r="D30" s="40">
        <v>0.23</v>
      </c>
      <c r="E30" s="41">
        <f t="shared" si="3"/>
        <v>0</v>
      </c>
      <c r="F30" s="47">
        <f>SUM(F32+F35)</f>
        <v>0</v>
      </c>
      <c r="G30" s="40">
        <v>0.23</v>
      </c>
      <c r="H30" s="41">
        <f t="shared" si="4"/>
        <v>0</v>
      </c>
      <c r="I30" s="47">
        <f>SUM(I32+I35)</f>
        <v>0</v>
      </c>
      <c r="J30" s="40">
        <v>0.23</v>
      </c>
      <c r="K30" s="41">
        <f t="shared" si="5"/>
        <v>0</v>
      </c>
    </row>
    <row r="31" spans="1:11" x14ac:dyDescent="0.25">
      <c r="A31" s="19" t="s">
        <v>4</v>
      </c>
      <c r="B31" s="44" t="s">
        <v>23</v>
      </c>
      <c r="C31" s="49" t="s">
        <v>4</v>
      </c>
      <c r="D31" s="17" t="s">
        <v>4</v>
      </c>
      <c r="E31" s="20"/>
      <c r="F31" s="49" t="s">
        <v>4</v>
      </c>
      <c r="G31" s="17" t="s">
        <v>4</v>
      </c>
      <c r="H31" s="20"/>
      <c r="I31" s="49" t="s">
        <v>4</v>
      </c>
      <c r="J31" s="17" t="s">
        <v>4</v>
      </c>
      <c r="K31" s="20"/>
    </row>
    <row r="32" spans="1:11" x14ac:dyDescent="0.25">
      <c r="A32" s="21" t="s">
        <v>44</v>
      </c>
      <c r="B32" s="45" t="s">
        <v>45</v>
      </c>
      <c r="C32" s="48">
        <f>C34*250</f>
        <v>0</v>
      </c>
      <c r="D32" s="16">
        <v>0.23</v>
      </c>
      <c r="E32" s="20">
        <f t="shared" si="3"/>
        <v>0</v>
      </c>
      <c r="F32" s="48">
        <f>F34*250</f>
        <v>0</v>
      </c>
      <c r="G32" s="16">
        <v>0.23</v>
      </c>
      <c r="H32" s="20">
        <f t="shared" ref="H32" si="6">F32+(F32*G32)</f>
        <v>0</v>
      </c>
      <c r="I32" s="48">
        <f>I34*250</f>
        <v>0</v>
      </c>
      <c r="J32" s="16">
        <v>0.23</v>
      </c>
      <c r="K32" s="20">
        <f t="shared" ref="K32" si="7">I32+(I32*J32)</f>
        <v>0</v>
      </c>
    </row>
    <row r="33" spans="1:11" x14ac:dyDescent="0.25">
      <c r="A33" s="21" t="s">
        <v>4</v>
      </c>
      <c r="B33" s="45" t="s">
        <v>23</v>
      </c>
      <c r="C33" s="49" t="s">
        <v>4</v>
      </c>
      <c r="D33" s="17" t="s">
        <v>4</v>
      </c>
      <c r="E33" s="20"/>
      <c r="F33" s="49" t="s">
        <v>4</v>
      </c>
      <c r="G33" s="17" t="s">
        <v>4</v>
      </c>
      <c r="H33" s="20"/>
      <c r="I33" s="49" t="s">
        <v>4</v>
      </c>
      <c r="J33" s="17" t="s">
        <v>4</v>
      </c>
      <c r="K33" s="20"/>
    </row>
    <row r="34" spans="1:11" x14ac:dyDescent="0.25">
      <c r="A34" s="19" t="s">
        <v>46</v>
      </c>
      <c r="B34" s="44" t="s">
        <v>47</v>
      </c>
      <c r="C34" s="50"/>
      <c r="D34" s="12">
        <v>0.23</v>
      </c>
      <c r="E34" s="20">
        <f t="shared" si="3"/>
        <v>0</v>
      </c>
      <c r="F34" s="50"/>
      <c r="G34" s="12">
        <v>0.23</v>
      </c>
      <c r="H34" s="20">
        <f t="shared" ref="H34:H35" si="8">F34+(F34*G34)</f>
        <v>0</v>
      </c>
      <c r="I34" s="50"/>
      <c r="J34" s="12">
        <v>0.23</v>
      </c>
      <c r="K34" s="20">
        <f t="shared" ref="K34:K35" si="9">I34+(I34*J34)</f>
        <v>0</v>
      </c>
    </row>
    <row r="35" spans="1:11" ht="29.25" customHeight="1" x14ac:dyDescent="0.25">
      <c r="A35" s="21" t="s">
        <v>48</v>
      </c>
      <c r="B35" s="60" t="s">
        <v>49</v>
      </c>
      <c r="C35" s="48">
        <f>C37*15</f>
        <v>0</v>
      </c>
      <c r="D35" s="16">
        <v>0.23</v>
      </c>
      <c r="E35" s="20">
        <f t="shared" si="3"/>
        <v>0</v>
      </c>
      <c r="F35" s="48">
        <f>F37*15</f>
        <v>0</v>
      </c>
      <c r="G35" s="16">
        <v>0.23</v>
      </c>
      <c r="H35" s="20">
        <f t="shared" si="8"/>
        <v>0</v>
      </c>
      <c r="I35" s="48">
        <f>I37*15</f>
        <v>0</v>
      </c>
      <c r="J35" s="16">
        <v>0.23</v>
      </c>
      <c r="K35" s="20">
        <f t="shared" si="9"/>
        <v>0</v>
      </c>
    </row>
    <row r="36" spans="1:11" x14ac:dyDescent="0.25">
      <c r="A36" s="21" t="s">
        <v>4</v>
      </c>
      <c r="B36" s="45" t="s">
        <v>23</v>
      </c>
      <c r="C36" s="49" t="s">
        <v>4</v>
      </c>
      <c r="D36" s="17" t="s">
        <v>4</v>
      </c>
      <c r="E36" s="20"/>
      <c r="F36" s="49"/>
      <c r="G36" s="17" t="s">
        <v>4</v>
      </c>
      <c r="H36" s="20"/>
      <c r="I36" s="49" t="s">
        <v>4</v>
      </c>
      <c r="J36" s="17" t="s">
        <v>4</v>
      </c>
      <c r="K36" s="20"/>
    </row>
    <row r="37" spans="1:11" x14ac:dyDescent="0.25">
      <c r="A37" s="22" t="s">
        <v>50</v>
      </c>
      <c r="B37" s="46" t="s">
        <v>51</v>
      </c>
      <c r="C37" s="52"/>
      <c r="D37" s="24">
        <v>0.23</v>
      </c>
      <c r="E37" s="25">
        <f t="shared" si="3"/>
        <v>0</v>
      </c>
      <c r="F37" s="52"/>
      <c r="G37" s="24">
        <v>0.23</v>
      </c>
      <c r="H37" s="25">
        <f t="shared" ref="H37" si="10">F37+(F37*G37)</f>
        <v>0</v>
      </c>
      <c r="I37" s="52"/>
      <c r="J37" s="24">
        <v>0.23</v>
      </c>
      <c r="K37" s="25">
        <f t="shared" ref="K37" si="11">I37+(I37*J37)</f>
        <v>0</v>
      </c>
    </row>
    <row r="38" spans="1:11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</row>
    <row r="39" spans="1:11" x14ac:dyDescent="0.25">
      <c r="A39" s="10" t="s">
        <v>52</v>
      </c>
      <c r="B39" s="4" t="s">
        <v>53</v>
      </c>
      <c r="C39" s="56" t="s">
        <v>12</v>
      </c>
      <c r="D39" s="56" t="s">
        <v>13</v>
      </c>
      <c r="E39" s="57" t="s">
        <v>14</v>
      </c>
    </row>
    <row r="40" spans="1:11" x14ac:dyDescent="0.25">
      <c r="A40" s="3"/>
      <c r="B40" s="17" t="s">
        <v>15</v>
      </c>
      <c r="C40" s="15">
        <f>SUM(C45,C58)</f>
        <v>154</v>
      </c>
      <c r="D40" s="15">
        <f>SUM(F45,F58)</f>
        <v>0</v>
      </c>
      <c r="E40" s="15">
        <f>SUM(I45,I58)</f>
        <v>0</v>
      </c>
    </row>
    <row r="41" spans="1:11" x14ac:dyDescent="0.25">
      <c r="A41" s="3"/>
      <c r="B41" s="17" t="s">
        <v>16</v>
      </c>
      <c r="C41" s="15">
        <f>SUM(E45,E58)</f>
        <v>189.42000000000002</v>
      </c>
      <c r="D41" s="15">
        <f>SUM(H45,H58)</f>
        <v>0</v>
      </c>
      <c r="E41" s="15">
        <f>SUM(K45,K58)</f>
        <v>0</v>
      </c>
    </row>
    <row r="42" spans="1:11" x14ac:dyDescent="0.25">
      <c r="A42" s="3"/>
      <c r="B42" s="3"/>
      <c r="C42" s="3"/>
      <c r="D42" s="3"/>
      <c r="E42" s="2"/>
      <c r="F42" s="3"/>
      <c r="G42" s="3"/>
      <c r="H42" s="2"/>
      <c r="I42" s="3"/>
      <c r="J42" s="3"/>
      <c r="K42" s="2"/>
    </row>
    <row r="43" spans="1:11" x14ac:dyDescent="0.25">
      <c r="A43" s="3"/>
      <c r="B43" s="3" t="s">
        <v>54</v>
      </c>
      <c r="C43" s="65" t="s">
        <v>12</v>
      </c>
      <c r="D43" s="65"/>
      <c r="E43" s="65"/>
      <c r="F43" s="65" t="s">
        <v>13</v>
      </c>
      <c r="G43" s="65"/>
      <c r="H43" s="65"/>
      <c r="I43" s="66" t="s">
        <v>14</v>
      </c>
      <c r="J43" s="66"/>
      <c r="K43" s="66"/>
    </row>
    <row r="44" spans="1:11" ht="31.5" x14ac:dyDescent="0.25">
      <c r="A44" s="3"/>
      <c r="B44" s="3"/>
      <c r="C44" s="28" t="s">
        <v>18</v>
      </c>
      <c r="D44" s="29" t="s">
        <v>19</v>
      </c>
      <c r="E44" s="13" t="s">
        <v>20</v>
      </c>
      <c r="F44" s="28" t="s">
        <v>18</v>
      </c>
      <c r="G44" s="29" t="s">
        <v>19</v>
      </c>
      <c r="H44" s="13" t="s">
        <v>20</v>
      </c>
      <c r="I44" s="28" t="s">
        <v>18</v>
      </c>
      <c r="J44" s="29" t="s">
        <v>19</v>
      </c>
      <c r="K44" s="13" t="s">
        <v>20</v>
      </c>
    </row>
    <row r="45" spans="1:11" x14ac:dyDescent="0.25">
      <c r="A45" s="17" t="s">
        <v>21</v>
      </c>
      <c r="B45" s="61" t="s">
        <v>22</v>
      </c>
      <c r="C45" s="62">
        <f>SUM(C47,C56,C57)</f>
        <v>154</v>
      </c>
      <c r="D45" s="37">
        <v>0.23</v>
      </c>
      <c r="E45" s="38">
        <f t="shared" ref="E45" si="12">C45+(C45*D45)</f>
        <v>189.42000000000002</v>
      </c>
      <c r="F45" s="36">
        <f>SUM(F47,F56,F57)</f>
        <v>0</v>
      </c>
      <c r="G45" s="37">
        <v>0.23</v>
      </c>
      <c r="H45" s="38">
        <f t="shared" ref="H45" si="13">F45+(F45*G45)</f>
        <v>0</v>
      </c>
      <c r="I45" s="36">
        <f>SUM(I47,I56,I57)</f>
        <v>0</v>
      </c>
      <c r="J45" s="37">
        <v>0.23</v>
      </c>
      <c r="K45" s="38">
        <f t="shared" ref="K45" si="14">I45+(I45*J45)</f>
        <v>0</v>
      </c>
    </row>
    <row r="46" spans="1:11" x14ac:dyDescent="0.25">
      <c r="A46" s="19" t="s">
        <v>4</v>
      </c>
      <c r="B46" s="8" t="s">
        <v>23</v>
      </c>
      <c r="C46" s="30" t="s">
        <v>4</v>
      </c>
      <c r="D46" s="7" t="s">
        <v>4</v>
      </c>
      <c r="E46" s="26"/>
      <c r="F46" s="30" t="s">
        <v>4</v>
      </c>
      <c r="G46" s="7" t="s">
        <v>4</v>
      </c>
      <c r="H46" s="26"/>
      <c r="I46" s="30" t="s">
        <v>4</v>
      </c>
      <c r="J46" s="7" t="s">
        <v>4</v>
      </c>
      <c r="K46" s="26"/>
    </row>
    <row r="47" spans="1:11" x14ac:dyDescent="0.25">
      <c r="A47" s="21" t="s">
        <v>24</v>
      </c>
      <c r="B47" s="3" t="s">
        <v>25</v>
      </c>
      <c r="C47" s="31">
        <f>SUM(C49:C55)</f>
        <v>127</v>
      </c>
      <c r="D47" s="16">
        <v>0.23</v>
      </c>
      <c r="E47" s="20">
        <f>C47+(C47*D47)</f>
        <v>156.21</v>
      </c>
      <c r="F47" s="31">
        <f>SUM(F49:F55)</f>
        <v>0</v>
      </c>
      <c r="G47" s="16">
        <v>0.23</v>
      </c>
      <c r="H47" s="20">
        <f>F47+(F47*G47)</f>
        <v>0</v>
      </c>
      <c r="I47" s="31">
        <f>SUM(I49:I55)</f>
        <v>0</v>
      </c>
      <c r="J47" s="16">
        <v>0.23</v>
      </c>
      <c r="K47" s="20">
        <f>I47+(I47*J47)</f>
        <v>0</v>
      </c>
    </row>
    <row r="48" spans="1:11" x14ac:dyDescent="0.25">
      <c r="A48" s="21" t="s">
        <v>4</v>
      </c>
      <c r="B48" s="3" t="s">
        <v>23</v>
      </c>
      <c r="C48" s="32" t="s">
        <v>4</v>
      </c>
      <c r="D48" s="17" t="s">
        <v>4</v>
      </c>
      <c r="E48" s="20"/>
      <c r="F48" s="32" t="s">
        <v>4</v>
      </c>
      <c r="G48" s="17" t="s">
        <v>4</v>
      </c>
      <c r="H48" s="20"/>
      <c r="I48" s="32" t="s">
        <v>4</v>
      </c>
      <c r="J48" s="17" t="s">
        <v>4</v>
      </c>
      <c r="K48" s="20"/>
    </row>
    <row r="49" spans="1:11" x14ac:dyDescent="0.25">
      <c r="A49" s="21" t="s">
        <v>26</v>
      </c>
      <c r="B49" s="3" t="s">
        <v>27</v>
      </c>
      <c r="C49" s="33">
        <v>100</v>
      </c>
      <c r="D49" s="12">
        <v>0.23</v>
      </c>
      <c r="E49" s="20">
        <f t="shared" ref="E49:E58" si="15">C49+(C49*D49)</f>
        <v>123</v>
      </c>
      <c r="F49" s="33"/>
      <c r="G49" s="12">
        <v>0.23</v>
      </c>
      <c r="H49" s="20">
        <f t="shared" ref="H49:H58" si="16">F49+(F49*G49)</f>
        <v>0</v>
      </c>
      <c r="I49" s="33"/>
      <c r="J49" s="12">
        <v>0.23</v>
      </c>
      <c r="K49" s="20">
        <f t="shared" ref="K49:K58" si="17">I49+(I49*J49)</f>
        <v>0</v>
      </c>
    </row>
    <row r="50" spans="1:11" x14ac:dyDescent="0.25">
      <c r="A50" s="21" t="s">
        <v>28</v>
      </c>
      <c r="B50" s="3" t="s">
        <v>29</v>
      </c>
      <c r="C50" s="33">
        <v>2</v>
      </c>
      <c r="D50" s="12">
        <v>0.23</v>
      </c>
      <c r="E50" s="20">
        <f t="shared" si="15"/>
        <v>2.46</v>
      </c>
      <c r="F50" s="33"/>
      <c r="G50" s="12">
        <v>0.23</v>
      </c>
      <c r="H50" s="20">
        <f t="shared" si="16"/>
        <v>0</v>
      </c>
      <c r="I50" s="33"/>
      <c r="J50" s="12">
        <v>0.23</v>
      </c>
      <c r="K50" s="20">
        <f t="shared" si="17"/>
        <v>0</v>
      </c>
    </row>
    <row r="51" spans="1:11" x14ac:dyDescent="0.25">
      <c r="A51" s="21" t="s">
        <v>30</v>
      </c>
      <c r="B51" s="3" t="s">
        <v>55</v>
      </c>
      <c r="C51" s="33">
        <v>3</v>
      </c>
      <c r="D51" s="12">
        <v>0.23</v>
      </c>
      <c r="E51" s="20">
        <f t="shared" si="15"/>
        <v>3.69</v>
      </c>
      <c r="F51" s="33"/>
      <c r="G51" s="12">
        <v>0.23</v>
      </c>
      <c r="H51" s="20">
        <f t="shared" si="16"/>
        <v>0</v>
      </c>
      <c r="I51" s="33"/>
      <c r="J51" s="12">
        <v>0.23</v>
      </c>
      <c r="K51" s="20">
        <f t="shared" si="17"/>
        <v>0</v>
      </c>
    </row>
    <row r="52" spans="1:11" x14ac:dyDescent="0.25">
      <c r="A52" s="21" t="s">
        <v>32</v>
      </c>
      <c r="B52" s="3" t="s">
        <v>31</v>
      </c>
      <c r="C52" s="33">
        <v>5</v>
      </c>
      <c r="D52" s="12">
        <v>0.23</v>
      </c>
      <c r="E52" s="20">
        <f t="shared" si="15"/>
        <v>6.15</v>
      </c>
      <c r="F52" s="33"/>
      <c r="G52" s="12">
        <v>0.23</v>
      </c>
      <c r="H52" s="20">
        <f t="shared" si="16"/>
        <v>0</v>
      </c>
      <c r="I52" s="33"/>
      <c r="J52" s="12">
        <v>0.23</v>
      </c>
      <c r="K52" s="20">
        <f t="shared" si="17"/>
        <v>0</v>
      </c>
    </row>
    <row r="53" spans="1:11" x14ac:dyDescent="0.25">
      <c r="A53" s="21" t="s">
        <v>34</v>
      </c>
      <c r="B53" s="3" t="s">
        <v>33</v>
      </c>
      <c r="C53" s="33">
        <v>4</v>
      </c>
      <c r="D53" s="12">
        <v>0.23</v>
      </c>
      <c r="E53" s="20">
        <f t="shared" si="15"/>
        <v>4.92</v>
      </c>
      <c r="F53" s="33"/>
      <c r="G53" s="12">
        <v>0.23</v>
      </c>
      <c r="H53" s="20">
        <f t="shared" si="16"/>
        <v>0</v>
      </c>
      <c r="I53" s="33"/>
      <c r="J53" s="12">
        <v>0.23</v>
      </c>
      <c r="K53" s="20">
        <f t="shared" si="17"/>
        <v>0</v>
      </c>
    </row>
    <row r="54" spans="1:11" x14ac:dyDescent="0.25">
      <c r="A54" s="43" t="s">
        <v>36</v>
      </c>
      <c r="B54" s="3" t="s">
        <v>35</v>
      </c>
      <c r="C54" s="33">
        <v>6</v>
      </c>
      <c r="D54" s="12">
        <v>0.23</v>
      </c>
      <c r="E54" s="20">
        <f t="shared" si="15"/>
        <v>7.38</v>
      </c>
      <c r="F54" s="33"/>
      <c r="G54" s="12">
        <v>0.23</v>
      </c>
      <c r="H54" s="20">
        <f t="shared" si="16"/>
        <v>0</v>
      </c>
      <c r="I54" s="33"/>
      <c r="J54" s="12">
        <v>0.23</v>
      </c>
      <c r="K54" s="20">
        <f t="shared" si="17"/>
        <v>0</v>
      </c>
    </row>
    <row r="55" spans="1:11" x14ac:dyDescent="0.25">
      <c r="A55" s="27" t="s">
        <v>56</v>
      </c>
      <c r="B55" s="3" t="s">
        <v>37</v>
      </c>
      <c r="C55" s="33">
        <v>7</v>
      </c>
      <c r="D55" s="12">
        <v>0.23</v>
      </c>
      <c r="E55" s="20">
        <f t="shared" si="15"/>
        <v>8.61</v>
      </c>
      <c r="F55" s="33"/>
      <c r="G55" s="12">
        <v>0.23</v>
      </c>
      <c r="H55" s="20">
        <f t="shared" si="16"/>
        <v>0</v>
      </c>
      <c r="I55" s="33"/>
      <c r="J55" s="12">
        <v>0.23</v>
      </c>
      <c r="K55" s="20">
        <f t="shared" si="17"/>
        <v>0</v>
      </c>
    </row>
    <row r="56" spans="1:11" x14ac:dyDescent="0.25">
      <c r="A56" s="19" t="s">
        <v>38</v>
      </c>
      <c r="B56" s="53" t="s">
        <v>39</v>
      </c>
      <c r="C56" s="33">
        <v>12</v>
      </c>
      <c r="D56" s="18">
        <v>0.23</v>
      </c>
      <c r="E56" s="20">
        <f t="shared" si="15"/>
        <v>14.76</v>
      </c>
      <c r="F56" s="33"/>
      <c r="G56" s="18">
        <v>0.23</v>
      </c>
      <c r="H56" s="20">
        <f t="shared" si="16"/>
        <v>0</v>
      </c>
      <c r="I56" s="33"/>
      <c r="J56" s="18">
        <v>0.23</v>
      </c>
      <c r="K56" s="20">
        <f t="shared" si="17"/>
        <v>0</v>
      </c>
    </row>
    <row r="57" spans="1:11" x14ac:dyDescent="0.25">
      <c r="A57" s="21" t="s">
        <v>40</v>
      </c>
      <c r="B57" s="63" t="s">
        <v>41</v>
      </c>
      <c r="C57" s="42">
        <v>15</v>
      </c>
      <c r="D57" s="14">
        <v>0.23</v>
      </c>
      <c r="E57" s="35">
        <f t="shared" si="15"/>
        <v>18.45</v>
      </c>
      <c r="F57" s="42"/>
      <c r="G57" s="14">
        <v>0.23</v>
      </c>
      <c r="H57" s="35">
        <f t="shared" si="16"/>
        <v>0</v>
      </c>
      <c r="I57" s="42"/>
      <c r="J57" s="14">
        <v>0.23</v>
      </c>
      <c r="K57" s="35">
        <f t="shared" si="17"/>
        <v>0</v>
      </c>
    </row>
    <row r="58" spans="1:11" x14ac:dyDescent="0.25">
      <c r="A58" s="17" t="s">
        <v>42</v>
      </c>
      <c r="B58" s="61" t="s">
        <v>43</v>
      </c>
      <c r="C58" s="39">
        <f>SUM(C60+C63)</f>
        <v>0</v>
      </c>
      <c r="D58" s="40">
        <v>0.23</v>
      </c>
      <c r="E58" s="41">
        <f t="shared" si="15"/>
        <v>0</v>
      </c>
      <c r="F58" s="39">
        <f>SUM(F60+F63)</f>
        <v>0</v>
      </c>
      <c r="G58" s="40">
        <v>0.23</v>
      </c>
      <c r="H58" s="41">
        <f t="shared" si="16"/>
        <v>0</v>
      </c>
      <c r="I58" s="39">
        <f>SUM(I60+I63)</f>
        <v>0</v>
      </c>
      <c r="J58" s="40">
        <v>0.23</v>
      </c>
      <c r="K58" s="41">
        <f t="shared" si="17"/>
        <v>0</v>
      </c>
    </row>
    <row r="59" spans="1:11" x14ac:dyDescent="0.25">
      <c r="A59" s="19" t="s">
        <v>4</v>
      </c>
      <c r="B59" s="8" t="s">
        <v>23</v>
      </c>
      <c r="C59" s="32" t="s">
        <v>4</v>
      </c>
      <c r="D59" s="17" t="s">
        <v>4</v>
      </c>
      <c r="E59" s="20"/>
      <c r="F59" s="32" t="s">
        <v>4</v>
      </c>
      <c r="G59" s="17" t="s">
        <v>4</v>
      </c>
      <c r="H59" s="20"/>
      <c r="I59" s="32" t="s">
        <v>4</v>
      </c>
      <c r="J59" s="17" t="s">
        <v>4</v>
      </c>
      <c r="K59" s="20"/>
    </row>
    <row r="60" spans="1:11" x14ac:dyDescent="0.25">
      <c r="A60" s="21" t="s">
        <v>44</v>
      </c>
      <c r="B60" s="3" t="s">
        <v>45</v>
      </c>
      <c r="C60" s="31">
        <f>C62*250</f>
        <v>0</v>
      </c>
      <c r="D60" s="16">
        <v>0.23</v>
      </c>
      <c r="E60" s="20">
        <f t="shared" ref="E60" si="18">C60+(C60*D60)</f>
        <v>0</v>
      </c>
      <c r="F60" s="31">
        <f>F62*250</f>
        <v>0</v>
      </c>
      <c r="G60" s="16">
        <v>0.23</v>
      </c>
      <c r="H60" s="20">
        <f t="shared" ref="H60" si="19">F60+(F60*G60)</f>
        <v>0</v>
      </c>
      <c r="I60" s="31">
        <f>I62*250</f>
        <v>0</v>
      </c>
      <c r="J60" s="16">
        <v>0.23</v>
      </c>
      <c r="K60" s="20">
        <f t="shared" ref="K60" si="20">I60+(I60*J60)</f>
        <v>0</v>
      </c>
    </row>
    <row r="61" spans="1:11" x14ac:dyDescent="0.25">
      <c r="A61" s="21" t="s">
        <v>4</v>
      </c>
      <c r="B61" s="3" t="s">
        <v>23</v>
      </c>
      <c r="C61" s="32" t="s">
        <v>4</v>
      </c>
      <c r="D61" s="17" t="s">
        <v>4</v>
      </c>
      <c r="E61" s="20"/>
      <c r="F61" s="32" t="s">
        <v>4</v>
      </c>
      <c r="G61" s="17" t="s">
        <v>4</v>
      </c>
      <c r="H61" s="20"/>
      <c r="I61" s="32" t="s">
        <v>4</v>
      </c>
      <c r="J61" s="17" t="s">
        <v>4</v>
      </c>
      <c r="K61" s="20"/>
    </row>
    <row r="62" spans="1:11" x14ac:dyDescent="0.25">
      <c r="A62" s="19" t="s">
        <v>46</v>
      </c>
      <c r="B62" s="8" t="s">
        <v>47</v>
      </c>
      <c r="C62" s="33"/>
      <c r="D62" s="12">
        <v>0.23</v>
      </c>
      <c r="E62" s="20">
        <f t="shared" ref="E62:E63" si="21">C62+(C62*D62)</f>
        <v>0</v>
      </c>
      <c r="F62" s="33"/>
      <c r="G62" s="12">
        <v>0.23</v>
      </c>
      <c r="H62" s="20">
        <f t="shared" ref="H62:H63" si="22">F62+(F62*G62)</f>
        <v>0</v>
      </c>
      <c r="I62" s="33"/>
      <c r="J62" s="12">
        <v>0.23</v>
      </c>
      <c r="K62" s="20">
        <f t="shared" ref="K62:K63" si="23">I62+(I62*J62)</f>
        <v>0</v>
      </c>
    </row>
    <row r="63" spans="1:11" ht="31.5" x14ac:dyDescent="0.25">
      <c r="A63" s="21" t="s">
        <v>48</v>
      </c>
      <c r="B63" s="60" t="s">
        <v>49</v>
      </c>
      <c r="C63" s="31">
        <f>C65*15</f>
        <v>0</v>
      </c>
      <c r="D63" s="16">
        <v>0.23</v>
      </c>
      <c r="E63" s="20">
        <f t="shared" si="21"/>
        <v>0</v>
      </c>
      <c r="F63" s="31">
        <f>F65*15</f>
        <v>0</v>
      </c>
      <c r="G63" s="16">
        <v>0.23</v>
      </c>
      <c r="H63" s="20">
        <f t="shared" si="22"/>
        <v>0</v>
      </c>
      <c r="I63" s="31">
        <f>I65*15</f>
        <v>0</v>
      </c>
      <c r="J63" s="16">
        <v>0.23</v>
      </c>
      <c r="K63" s="20">
        <f t="shared" si="23"/>
        <v>0</v>
      </c>
    </row>
    <row r="64" spans="1:11" x14ac:dyDescent="0.25">
      <c r="A64" s="21" t="s">
        <v>4</v>
      </c>
      <c r="B64" s="3" t="s">
        <v>23</v>
      </c>
      <c r="C64" s="32" t="s">
        <v>4</v>
      </c>
      <c r="D64" s="17" t="s">
        <v>4</v>
      </c>
      <c r="E64" s="20"/>
      <c r="F64" s="32" t="s">
        <v>4</v>
      </c>
      <c r="G64" s="17" t="s">
        <v>4</v>
      </c>
      <c r="H64" s="20"/>
      <c r="I64" s="32" t="s">
        <v>4</v>
      </c>
      <c r="J64" s="17" t="s">
        <v>4</v>
      </c>
      <c r="K64" s="20"/>
    </row>
    <row r="65" spans="1:11" x14ac:dyDescent="0.25">
      <c r="A65" s="22" t="s">
        <v>50</v>
      </c>
      <c r="B65" s="23" t="s">
        <v>51</v>
      </c>
      <c r="C65" s="34"/>
      <c r="D65" s="24">
        <v>0.23</v>
      </c>
      <c r="E65" s="25">
        <f t="shared" ref="E65" si="24">C65+(C65*D65)</f>
        <v>0</v>
      </c>
      <c r="F65" s="34"/>
      <c r="G65" s="24">
        <v>0.23</v>
      </c>
      <c r="H65" s="25">
        <f t="shared" ref="H65" si="25">F65+(F65*G65)</f>
        <v>0</v>
      </c>
      <c r="I65" s="34"/>
      <c r="J65" s="24">
        <v>0.23</v>
      </c>
      <c r="K65" s="25">
        <f t="shared" ref="K65" si="26">I65+(I65*J65)</f>
        <v>0</v>
      </c>
    </row>
    <row r="66" spans="1:11" x14ac:dyDescent="0.25">
      <c r="A66" s="3"/>
      <c r="B66" s="3"/>
      <c r="C66" s="3"/>
      <c r="D66" s="3"/>
      <c r="E66" s="2"/>
    </row>
    <row r="67" spans="1:11" x14ac:dyDescent="0.25">
      <c r="A67" s="3"/>
      <c r="B67" s="3"/>
      <c r="C67" s="3"/>
      <c r="D67" s="3"/>
      <c r="E67" s="2"/>
    </row>
  </sheetData>
  <mergeCells count="9">
    <mergeCell ref="B1:E1"/>
    <mergeCell ref="C16:E16"/>
    <mergeCell ref="F16:H16"/>
    <mergeCell ref="I16:K16"/>
    <mergeCell ref="C43:E43"/>
    <mergeCell ref="F43:H43"/>
    <mergeCell ref="I43:K43"/>
    <mergeCell ref="C2:E2"/>
    <mergeCell ref="C3:E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8E21369CB41C74CA8D9C9070C974CEF" ma:contentTypeVersion="3" ma:contentTypeDescription="Utwórz nowy dokument." ma:contentTypeScope="" ma:versionID="c6ee3cfb64cd4a4fa24ba637d41f07da">
  <xsd:schema xmlns:xsd="http://www.w3.org/2001/XMLSchema" xmlns:xs="http://www.w3.org/2001/XMLSchema" xmlns:p="http://schemas.microsoft.com/office/2006/metadata/properties" xmlns:ns2="940064c9-7904-4629-8421-97c953638fb0" targetNamespace="http://schemas.microsoft.com/office/2006/metadata/properties" ma:root="true" ma:fieldsID="063611a54171d28355a9b2ed74cbf52f" ns2:_="">
    <xsd:import namespace="940064c9-7904-4629-8421-97c953638fb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0064c9-7904-4629-8421-97c953638fb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EB60A5C-EA1E-4797-82DA-42533B61ECB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8819358-06C6-4DA6-8066-BB8C8032E2F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40064c9-7904-4629-8421-97c953638fb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78FE6CF-16D4-462A-BA1B-612B4C3F03A1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Szacunek wartości zamówienia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Szymon Pelinko</dc:creator>
  <cp:keywords/>
  <dc:description/>
  <cp:lastModifiedBy>Kobierecki Artur</cp:lastModifiedBy>
  <cp:revision/>
  <dcterms:created xsi:type="dcterms:W3CDTF">2015-06-05T18:19:34Z</dcterms:created>
  <dcterms:modified xsi:type="dcterms:W3CDTF">2025-07-01T08:14:27Z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0x01010038E21369CB41C74CA8D9C9070C974CEF</vt:lpwstr>
  </property>
</Properties>
</file>